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招标资料\项目资料\11会展中心\22阜阳市会展中心加装计量电表采购安装\02招标文件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4DF671F9F024DEAB8A3ED30ECC324E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0" y="1378585"/>
          <a:ext cx="13382625" cy="6076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1B0C941BCD3745A783A059E84FC0C3B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96225" y="2096135"/>
          <a:ext cx="13916025" cy="611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06B8E1FE3B88407EBB52FD781ABAA01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753350" y="3909060"/>
          <a:ext cx="13544550" cy="611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CDD4E94D99F047479C9ABE544A9DF83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753350" y="7084060"/>
          <a:ext cx="13544550" cy="611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45422F9F411942B5B88AEFE6B12B219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753350" y="7719060"/>
          <a:ext cx="13544550" cy="611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9348991FA3384B21B01F32BDC8F775D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753350" y="8354060"/>
          <a:ext cx="13544550" cy="6115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0D1326802046490A9E206C00B5BAAE2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753350" y="2639060"/>
          <a:ext cx="14135100" cy="6810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8EF423449684312BC8ADDF56736A4E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753350" y="3274060"/>
          <a:ext cx="14135100" cy="6810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9C1EC3AD820E4E89BF285A9CD663F36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848600" y="9624060"/>
          <a:ext cx="13430250" cy="7381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E9EB1FCD126F4C969A7D8C210006EA1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040245" y="8989060"/>
          <a:ext cx="15525750" cy="7200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53A3214F37CB4B28A7971F28CD50BC9A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105650" y="9954260"/>
          <a:ext cx="14868525" cy="69913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<sst xmlns="http://schemas.openxmlformats.org/spreadsheetml/2006/main" count="91" uniqueCount="53">
  <si>
    <t>阜阳市会展中心计量电表采购安装价格清单</t>
  </si>
  <si>
    <t>序号</t>
  </si>
  <si>
    <t>电表名称</t>
  </si>
  <si>
    <t>型号/规格/参数
功率/等级</t>
  </si>
  <si>
    <t>位置</t>
  </si>
  <si>
    <t>单位</t>
  </si>
  <si>
    <t>数量</t>
  </si>
  <si>
    <t>不含税单价（元）</t>
  </si>
  <si>
    <t>合计（元）</t>
  </si>
  <si>
    <t>品牌备注</t>
  </si>
  <si>
    <t>参考图</t>
  </si>
  <si>
    <t>高压主供三相计量表</t>
  </si>
  <si>
    <t>DSZ71/3×100V
0.2S级同互感器用/3×1.5(6)A</t>
  </si>
  <si>
    <t>B1高压总配电室</t>
  </si>
  <si>
    <t>个</t>
  </si>
  <si>
    <t>林洋/正泰/安科瑞</t>
  </si>
  <si>
    <t>带互感器三相四线
计量表</t>
  </si>
  <si>
    <t>DTZ666/
1.5(6)A/0.5S级/同互感器用</t>
  </si>
  <si>
    <t>4个高压配电室
3个展厅顶部照明</t>
  </si>
  <si>
    <t>德力西/正泰/林洋</t>
  </si>
  <si>
    <t>单相直通电表</t>
  </si>
  <si>
    <t>DDS666/0.2-
0.5(40)A/8.8KW</t>
  </si>
  <si>
    <t>登录厅所有会议室休息室和办公室
（插座和照明）</t>
  </si>
  <si>
    <t>E1/E2/E3展厅所有
洽谈室</t>
  </si>
  <si>
    <t>三相直通电表</t>
  </si>
  <si>
    <t>DTZY666/0.4-1
(100)A/50KW</t>
  </si>
  <si>
    <t>场馆内所有22KW空调
控制箱</t>
  </si>
  <si>
    <t>制冷机头控制柜</t>
  </si>
  <si>
    <t>带互感器三相计量表</t>
  </si>
  <si>
    <t>冷冻泵控制柜</t>
  </si>
  <si>
    <t>冷却塔和板换控制柜</t>
  </si>
  <si>
    <t>冷却泵控制柜</t>
  </si>
  <si>
    <t>登录厅4个简餐</t>
  </si>
  <si>
    <t>屋面泛光照明控制箱</t>
  </si>
  <si>
    <t>登录厅屋面多联机</t>
  </si>
  <si>
    <t>电缆分色套管</t>
  </si>
  <si>
    <t>35平方护套200只/包。黄色/绿色/红色/蓝色，各要一包</t>
  </si>
  <si>
    <t>相线和零线需要分色</t>
  </si>
  <si>
    <t>正德利/君塑/长力</t>
  </si>
  <si>
    <t>辅料（电缆电线）</t>
  </si>
  <si>
    <r>
      <rPr>
        <sz val="10"/>
        <color theme="1"/>
        <rFont val="微软雅黑"/>
        <charset val="134"/>
      </rPr>
      <t>WDZB-YJY/35</t>
    </r>
    <r>
      <rPr>
        <sz val="10"/>
        <color theme="1"/>
        <rFont val="宋体"/>
        <charset val="134"/>
      </rPr>
      <t>㎟</t>
    </r>
    <r>
      <rPr>
        <sz val="10"/>
        <color theme="1"/>
        <rFont val="微软雅黑"/>
        <charset val="134"/>
      </rPr>
      <t xml:space="preserve">
300米</t>
    </r>
  </si>
  <si>
    <t>所有直通式三相电表需要电缆连接</t>
  </si>
  <si>
    <t>米</t>
  </si>
  <si>
    <t>正泰/起帆/远东</t>
  </si>
  <si>
    <r>
      <rPr>
        <sz val="10"/>
        <color theme="1"/>
        <rFont val="微软雅黑"/>
        <charset val="134"/>
      </rPr>
      <t>WDZB1-BYJ硬线
6</t>
    </r>
    <r>
      <rPr>
        <sz val="10"/>
        <color theme="1"/>
        <rFont val="宋体"/>
        <charset val="134"/>
      </rPr>
      <t>㎟</t>
    </r>
    <r>
      <rPr>
        <sz val="10"/>
        <color theme="1"/>
        <rFont val="微软雅黑"/>
        <charset val="134"/>
      </rPr>
      <t>.红色200米/蓝色200米。</t>
    </r>
  </si>
  <si>
    <t>所有单相电表需要接线</t>
  </si>
  <si>
    <t>卷</t>
  </si>
  <si>
    <t>安装费</t>
  </si>
  <si>
    <t>项</t>
  </si>
  <si>
    <t>对需要增加的电表进行打孔，固定，电缆接驳，安装调试。</t>
  </si>
  <si>
    <t>不含税合计金额</t>
  </si>
  <si>
    <t>税金  （  %）</t>
  </si>
  <si>
    <t>含税合计金额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</si>
</sst>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zoomScale="145" zoomScaleNormal="145" topLeftCell="A14" workbookViewId="0">
      <selection activeCell="K19" sqref="K19"/>
    </sheetView>
  </sheetViews>
  <sheetFormatPr defaultColWidth="9" defaultRowHeight="13.5"/>
  <cols>
    <col min="1" max="1" width="5.51666666666667" customWidth="1"/>
    <col min="2" max="2" width="18.7" style="1" customWidth="1"/>
    <col min="3" max="3" width="16.8" style="1" customWidth="1"/>
    <col min="4" max="4" width="13.875" style="1" customWidth="1"/>
    <col min="5" max="5" width="9.05833333333333" customWidth="1"/>
    <col min="6" max="6" width="8.10833333333333" customWidth="1"/>
    <col min="7" max="7" width="14.7416666666667" style="2" customWidth="1"/>
    <col min="8" max="8" width="13.1083333333333" style="3" customWidth="1"/>
    <col min="9" max="9" width="9.825" style="1" customWidth="1"/>
    <col min="10" max="10" width="10.775" customWidth="1"/>
    <col min="11" max="11" width="21" customWidth="1"/>
  </cols>
  <sheetData>
    <row r="1" ht="22.4" customHeight="1" spans="1:13">
      <c r="A1" s="4" t="s">
        <v>0</v>
      </c>
      <c r="B1" s="5"/>
      <c r="C1" s="5"/>
      <c r="D1" s="5"/>
      <c r="E1" s="4"/>
      <c r="F1" s="4"/>
      <c r="G1" s="6"/>
      <c r="H1" s="6"/>
      <c r="I1" s="5"/>
      <c r="J1" s="4"/>
    </row>
    <row r="2" ht="22.4" customHeight="1" spans="1:13">
      <c r="A2" s="4"/>
      <c r="B2" s="5"/>
      <c r="C2" s="5"/>
      <c r="D2" s="5"/>
      <c r="E2" s="4"/>
      <c r="F2" s="4"/>
      <c r="G2" s="6"/>
      <c r="H2" s="6"/>
      <c r="I2" s="5"/>
      <c r="J2" s="4"/>
    </row>
    <row r="3" ht="50" customHeight="1" spans="1:13">
      <c r="A3" s="7" t="s">
        <v>1</v>
      </c>
      <c r="B3" s="8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9" t="s">
        <v>7</v>
      </c>
      <c r="H3" s="9" t="s">
        <v>8</v>
      </c>
      <c r="I3" s="8" t="s">
        <v>9</v>
      </c>
      <c r="J3" s="7" t="s">
        <v>10</v>
      </c>
    </row>
    <row r="4" ht="59" customHeight="1" spans="1:13">
      <c r="A4" s="10">
        <v>1</v>
      </c>
      <c r="B4" s="11" t="s">
        <v>11</v>
      </c>
      <c r="C4" s="11" t="s">
        <v>12</v>
      </c>
      <c r="D4" s="11" t="s">
        <v>13</v>
      </c>
      <c r="E4" s="10" t="s">
        <v>14</v>
      </c>
      <c r="F4" s="10">
        <v>1</v>
      </c>
      <c r="G4" s="12"/>
      <c r="H4" s="12">
        <f>+G4*F4</f>
        <v>0</v>
      </c>
      <c r="I4" s="11" t="s">
        <v>15</v>
      </c>
      <c r="J4" s="10" t="str">
        <f>_xlfn.DISPIMG("ID_64DF671F9F024DEAB8A3ED30ECC324EF",1)</f>
        <v>=DISPIMG("ID_64DF671F9F024DEAB8A3ED30ECC324EF",1)</v>
      </c>
      <c r="M4" s="13"/>
    </row>
    <row r="5" ht="50" customHeight="1" spans="1:13">
      <c r="A5" s="10">
        <v>2</v>
      </c>
      <c r="B5" s="11" t="s">
        <v>16</v>
      </c>
      <c r="C5" s="11" t="s">
        <v>17</v>
      </c>
      <c r="D5" s="11" t="s">
        <v>18</v>
      </c>
      <c r="E5" s="10" t="s">
        <v>14</v>
      </c>
      <c r="F5" s="10">
        <v>18</v>
      </c>
      <c r="G5" s="12"/>
      <c r="H5" s="12">
        <f>+G5*F5</f>
        <v>0</v>
      </c>
      <c r="I5" s="11" t="s">
        <v>19</v>
      </c>
      <c r="J5" s="10" t="str">
        <f t="shared" ref="J5:J12" si="0">_xlfn.DISPIMG("ID_1B0C941BCD3745A783A059E84FC0C3B7",1)</f>
        <v>=DISPIMG("ID_1B0C941BCD3745A783A059E84FC0C3B7",1)</v>
      </c>
      <c r="K5" s="14"/>
    </row>
    <row r="6" ht="50" customHeight="1" spans="1:13">
      <c r="A6" s="10">
        <v>3</v>
      </c>
      <c r="B6" s="11" t="s">
        <v>20</v>
      </c>
      <c r="C6" s="11" t="s">
        <v>21</v>
      </c>
      <c r="D6" s="11" t="s">
        <v>22</v>
      </c>
      <c r="E6" s="10" t="s">
        <v>14</v>
      </c>
      <c r="F6" s="10">
        <v>39</v>
      </c>
      <c r="G6" s="12"/>
      <c r="H6" s="12">
        <f t="shared" ref="H4:H19" si="1">+G6*F6</f>
        <v>0</v>
      </c>
      <c r="I6" s="11" t="s">
        <v>19</v>
      </c>
      <c r="J6" s="10" t="str">
        <f>_xlfn.DISPIMG("ID_0D1326802046490A9E206C00B5BAAE2B",1)</f>
        <v>=DISPIMG("ID_0D1326802046490A9E206C00B5BAAE2B",1)</v>
      </c>
      <c r="K6" s="14"/>
    </row>
    <row r="7" ht="50" customHeight="1" spans="1:13">
      <c r="A7" s="10">
        <v>4</v>
      </c>
      <c r="B7" s="11" t="s">
        <v>20</v>
      </c>
      <c r="C7" s="11" t="s">
        <v>21</v>
      </c>
      <c r="D7" s="11" t="s">
        <v>23</v>
      </c>
      <c r="E7" s="10" t="s">
        <v>14</v>
      </c>
      <c r="F7" s="10">
        <v>29</v>
      </c>
      <c r="G7" s="12"/>
      <c r="H7" s="12">
        <f t="shared" si="1"/>
        <v>0</v>
      </c>
      <c r="I7" s="11" t="s">
        <v>19</v>
      </c>
      <c r="J7" s="10" t="str">
        <f>_xlfn.DISPIMG("ID_B8EF423449684312BC8ADDF56736A4E9",1)</f>
        <v>=DISPIMG("ID_B8EF423449684312BC8ADDF56736A4E9",1)</v>
      </c>
      <c r="K7" s="14"/>
    </row>
    <row r="8" ht="50" customHeight="1" spans="1:13">
      <c r="A8" s="10">
        <v>5</v>
      </c>
      <c r="B8" s="11" t="s">
        <v>24</v>
      </c>
      <c r="C8" s="11" t="s">
        <v>25</v>
      </c>
      <c r="D8" s="11" t="s">
        <v>26</v>
      </c>
      <c r="E8" s="10" t="s">
        <v>14</v>
      </c>
      <c r="F8" s="10">
        <v>33</v>
      </c>
      <c r="G8" s="12"/>
      <c r="H8" s="12">
        <f t="shared" si="1"/>
        <v>0</v>
      </c>
      <c r="I8" s="11" t="s">
        <v>19</v>
      </c>
      <c r="J8" s="10" t="str">
        <f>_xlfn.DISPIMG("ID_06B8E1FE3B88407EBB52FD781ABAA018",1)</f>
        <v>=DISPIMG("ID_06B8E1FE3B88407EBB52FD781ABAA018",1)</v>
      </c>
      <c r="K8" s="14"/>
    </row>
    <row r="9" ht="50" customHeight="1" spans="1:13">
      <c r="A9" s="10">
        <v>6</v>
      </c>
      <c r="B9" s="11" t="s">
        <v>16</v>
      </c>
      <c r="C9" s="11" t="s">
        <v>17</v>
      </c>
      <c r="D9" s="11" t="s">
        <v>27</v>
      </c>
      <c r="E9" s="10" t="s">
        <v>14</v>
      </c>
      <c r="F9" s="10">
        <v>4</v>
      </c>
      <c r="G9" s="12"/>
      <c r="H9" s="12">
        <f t="shared" si="1"/>
        <v>0</v>
      </c>
      <c r="I9" s="11" t="s">
        <v>19</v>
      </c>
      <c r="J9" s="10" t="str">
        <f t="shared" si="0"/>
        <v>=DISPIMG("ID_1B0C941BCD3745A783A059E84FC0C3B7",1)</v>
      </c>
      <c r="K9" s="14"/>
    </row>
    <row r="10" ht="50" customHeight="1" spans="1:13">
      <c r="A10" s="10">
        <v>7</v>
      </c>
      <c r="B10" s="11" t="s">
        <v>28</v>
      </c>
      <c r="C10" s="11" t="s">
        <v>17</v>
      </c>
      <c r="D10" s="11" t="s">
        <v>29</v>
      </c>
      <c r="E10" s="10" t="s">
        <v>14</v>
      </c>
      <c r="F10" s="10">
        <v>2</v>
      </c>
      <c r="G10" s="12"/>
      <c r="H10" s="12">
        <f t="shared" si="1"/>
        <v>0</v>
      </c>
      <c r="I10" s="11" t="s">
        <v>19</v>
      </c>
      <c r="J10" s="10" t="str">
        <f t="shared" si="0"/>
        <v>=DISPIMG("ID_1B0C941BCD3745A783A059E84FC0C3B7",1)</v>
      </c>
      <c r="K10" s="14"/>
    </row>
    <row r="11" ht="50" customHeight="1" spans="1:13">
      <c r="A11" s="10">
        <v>8</v>
      </c>
      <c r="B11" s="11" t="s">
        <v>28</v>
      </c>
      <c r="C11" s="11" t="s">
        <v>17</v>
      </c>
      <c r="D11" s="11" t="s">
        <v>30</v>
      </c>
      <c r="E11" s="10" t="s">
        <v>14</v>
      </c>
      <c r="F11" s="10">
        <v>2</v>
      </c>
      <c r="G11" s="12"/>
      <c r="H11" s="12">
        <f t="shared" si="1"/>
        <v>0</v>
      </c>
      <c r="I11" s="11" t="s">
        <v>19</v>
      </c>
      <c r="J11" s="10" t="str">
        <f t="shared" si="0"/>
        <v>=DISPIMG("ID_1B0C941BCD3745A783A059E84FC0C3B7",1)</v>
      </c>
      <c r="K11" s="14"/>
    </row>
    <row r="12" ht="50" customHeight="1" spans="1:13">
      <c r="A12" s="10">
        <v>9</v>
      </c>
      <c r="B12" s="11" t="s">
        <v>28</v>
      </c>
      <c r="C12" s="11" t="s">
        <v>17</v>
      </c>
      <c r="D12" s="11" t="s">
        <v>31</v>
      </c>
      <c r="E12" s="10" t="s">
        <v>14</v>
      </c>
      <c r="F12" s="10">
        <v>2</v>
      </c>
      <c r="G12" s="12"/>
      <c r="H12" s="12">
        <f t="shared" si="1"/>
        <v>0</v>
      </c>
      <c r="I12" s="11" t="s">
        <v>19</v>
      </c>
      <c r="J12" s="10" t="str">
        <f t="shared" si="0"/>
        <v>=DISPIMG("ID_1B0C941BCD3745A783A059E84FC0C3B7",1)</v>
      </c>
      <c r="K12" s="14"/>
    </row>
    <row r="13" ht="50" customHeight="1" spans="1:13">
      <c r="A13" s="10">
        <v>10</v>
      </c>
      <c r="B13" s="11" t="s">
        <v>24</v>
      </c>
      <c r="C13" s="11" t="s">
        <v>25</v>
      </c>
      <c r="D13" s="11" t="s">
        <v>32</v>
      </c>
      <c r="E13" s="10" t="s">
        <v>14</v>
      </c>
      <c r="F13" s="10">
        <v>4</v>
      </c>
      <c r="G13" s="12"/>
      <c r="H13" s="12">
        <f t="shared" si="1"/>
        <v>0</v>
      </c>
      <c r="I13" s="11" t="s">
        <v>19</v>
      </c>
      <c r="J13" s="10" t="str">
        <f>_xlfn.DISPIMG("ID_CDD4E94D99F047479C9ABE544A9DF833",1)</f>
        <v>=DISPIMG("ID_CDD4E94D99F047479C9ABE544A9DF833",1)</v>
      </c>
      <c r="K13" s="14"/>
    </row>
    <row r="14" ht="50" customHeight="1" spans="1:13">
      <c r="A14" s="10">
        <v>11</v>
      </c>
      <c r="B14" s="11" t="s">
        <v>24</v>
      </c>
      <c r="C14" s="11" t="s">
        <v>25</v>
      </c>
      <c r="D14" s="11" t="s">
        <v>33</v>
      </c>
      <c r="E14" s="10" t="s">
        <v>14</v>
      </c>
      <c r="F14" s="10">
        <v>7</v>
      </c>
      <c r="G14" s="12"/>
      <c r="H14" s="12">
        <f t="shared" si="1"/>
        <v>0</v>
      </c>
      <c r="I14" s="11" t="s">
        <v>19</v>
      </c>
      <c r="J14" s="10" t="str">
        <f>_xlfn.DISPIMG("ID_45422F9F411942B5B88AEFE6B12B2199",1)</f>
        <v>=DISPIMG("ID_45422F9F411942B5B88AEFE6B12B2199",1)</v>
      </c>
      <c r="K14" s="14"/>
    </row>
    <row r="15" ht="50" customHeight="1" spans="1:13">
      <c r="A15" s="10">
        <v>12</v>
      </c>
      <c r="B15" s="11" t="s">
        <v>24</v>
      </c>
      <c r="C15" s="11" t="s">
        <v>25</v>
      </c>
      <c r="D15" s="11" t="s">
        <v>34</v>
      </c>
      <c r="E15" s="10" t="s">
        <v>14</v>
      </c>
      <c r="F15" s="10">
        <v>10</v>
      </c>
      <c r="G15" s="12"/>
      <c r="H15" s="12">
        <f t="shared" si="1"/>
        <v>0</v>
      </c>
      <c r="I15" s="11" t="s">
        <v>19</v>
      </c>
      <c r="J15" s="10" t="str">
        <f>_xlfn.DISPIMG("ID_9348991FA3384B21B01F32BDC8F775D5",1)</f>
        <v>=DISPIMG("ID_9348991FA3384B21B01F32BDC8F775D5",1)</v>
      </c>
      <c r="K15" s="14"/>
    </row>
    <row r="16" ht="67" customHeight="1" spans="1:13">
      <c r="A16" s="10">
        <v>13</v>
      </c>
      <c r="B16" s="15" t="s">
        <v>35</v>
      </c>
      <c r="C16" s="11" t="s">
        <v>36</v>
      </c>
      <c r="D16" s="11" t="s">
        <v>37</v>
      </c>
      <c r="E16" s="10" t="s">
        <v>14</v>
      </c>
      <c r="F16" s="10">
        <v>4</v>
      </c>
      <c r="G16" s="12"/>
      <c r="H16" s="12">
        <f t="shared" si="1"/>
        <v>0</v>
      </c>
      <c r="I16" s="11" t="s">
        <v>38</v>
      </c>
      <c r="J16" s="10" t="str">
        <f>_xlfn.DISPIMG("ID_E9EB1FCD126F4C969A7D8C210006EA1A",1)</f>
        <v>=DISPIMG("ID_E9EB1FCD126F4C969A7D8C210006EA1A",1)</v>
      </c>
      <c r="K16" s="14"/>
    </row>
    <row r="17" ht="50" customHeight="1" spans="1:11">
      <c r="A17" s="16">
        <v>14</v>
      </c>
      <c r="B17" s="15" t="s">
        <v>39</v>
      </c>
      <c r="C17" s="11" t="s">
        <v>40</v>
      </c>
      <c r="D17" s="11" t="s">
        <v>41</v>
      </c>
      <c r="E17" s="11" t="s">
        <v>42</v>
      </c>
      <c r="F17" s="10">
        <v>300</v>
      </c>
      <c r="G17" s="12"/>
      <c r="H17" s="12">
        <f t="shared" si="1"/>
        <v>0</v>
      </c>
      <c r="I17" s="11" t="s">
        <v>43</v>
      </c>
      <c r="J17" s="10" t="str">
        <f>_xlfn.DISPIMG("ID_53A3214F37CB4B28A7971F28CD50BC9A",1)</f>
        <v>=DISPIMG("ID_53A3214F37CB4B28A7971F28CD50BC9A",1)</v>
      </c>
      <c r="K17" s="14"/>
    </row>
    <row r="18" ht="50" customHeight="1" spans="1:11">
      <c r="A18" s="17"/>
      <c r="B18" s="18"/>
      <c r="C18" s="11" t="s">
        <v>44</v>
      </c>
      <c r="D18" s="11" t="s">
        <v>45</v>
      </c>
      <c r="E18" s="10" t="s">
        <v>46</v>
      </c>
      <c r="F18" s="10">
        <v>4</v>
      </c>
      <c r="G18" s="12"/>
      <c r="H18" s="12">
        <f t="shared" si="1"/>
        <v>0</v>
      </c>
      <c r="I18" s="11" t="s">
        <v>43</v>
      </c>
      <c r="J18" s="10" t="str">
        <f>_xlfn.DISPIMG("ID_9C1EC3AD820E4E89BF285A9CD663F363",1)</f>
        <v>=DISPIMG("ID_9C1EC3AD820E4E89BF285A9CD663F363",1)</v>
      </c>
      <c r="K18" s="14"/>
    </row>
    <row r="19" ht="47" customHeight="1" spans="1:11">
      <c r="A19" s="10">
        <v>15</v>
      </c>
      <c r="B19" s="19" t="s">
        <v>47</v>
      </c>
      <c r="C19" s="20"/>
      <c r="D19" s="21"/>
      <c r="E19" s="10" t="s">
        <v>48</v>
      </c>
      <c r="F19" s="10">
        <v>1</v>
      </c>
      <c r="G19" s="12"/>
      <c r="H19" s="12">
        <f t="shared" si="1"/>
        <v>0</v>
      </c>
      <c r="I19" s="19" t="s">
        <v>49</v>
      </c>
      <c r="J19" s="22"/>
      <c r="K19" s="14"/>
    </row>
    <row r="20" ht="40" customHeight="1" spans="1:11">
      <c r="A20" s="23" t="s">
        <v>50</v>
      </c>
      <c r="B20" s="24"/>
      <c r="C20" s="24"/>
      <c r="D20" s="24"/>
      <c r="E20" s="25"/>
      <c r="F20" s="25"/>
      <c r="G20" s="26"/>
      <c r="H20" s="9">
        <f>SUM(H4:H19)</f>
        <v>0</v>
      </c>
      <c r="I20" s="19"/>
      <c r="J20" s="22"/>
    </row>
    <row r="21" customFormat="1" ht="40" customHeight="1" spans="1:11">
      <c r="A21" s="23" t="s">
        <v>51</v>
      </c>
      <c r="B21" s="24"/>
      <c r="C21" s="24"/>
      <c r="D21" s="24"/>
      <c r="E21" s="25"/>
      <c r="F21" s="25"/>
      <c r="G21" s="26"/>
      <c r="H21" s="9"/>
      <c r="I21" s="19"/>
      <c r="J21" s="22"/>
    </row>
    <row r="22" customFormat="1" ht="40" customHeight="1" spans="1:11">
      <c r="A22" s="23" t="s">
        <v>52</v>
      </c>
      <c r="B22" s="24"/>
      <c r="C22" s="24"/>
      <c r="D22" s="24"/>
      <c r="E22" s="25"/>
      <c r="F22" s="25"/>
      <c r="G22" s="26"/>
      <c r="H22" s="9">
        <f>+H21+H20</f>
        <v>0</v>
      </c>
      <c r="I22" s="19"/>
      <c r="J22" s="22"/>
    </row>
    <row r="23" ht="22.4" customHeight="1"/>
    <row r="24" ht="22.4" customHeight="1"/>
    <row r="25" ht="22.4" customHeight="1"/>
    <row r="26" ht="22.4" customHeight="1"/>
    <row r="27" ht="22.4" customHeight="1"/>
    <row r="28" ht="22.4" customHeight="1"/>
    <row r="29" ht="22.4" customHeight="1"/>
    <row r="30" ht="22.4" customHeight="1"/>
    <row r="31" ht="22.4" customHeight="1"/>
    <row r="32" ht="22.4" customHeight="1"/>
  </sheetData>
  <mergeCells count="11">
    <mergeCell ref="B19:D19"/>
    <mergeCell ref="I19:J19"/>
    <mergeCell ref="A20:G20"/>
    <mergeCell ref="I20:J20"/>
    <mergeCell ref="A21:G21"/>
    <mergeCell ref="I21:J21"/>
    <mergeCell ref="A22:G22"/>
    <mergeCell ref="I22:J22"/>
    <mergeCell ref="A17:A18"/>
    <mergeCell ref="B17:B18"/>
    <mergeCell ref="A1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花顺</cp:lastModifiedBy>
  <dcterms:created xsi:type="dcterms:W3CDTF">2023-05-12T11:15:00Z</dcterms:created>
  <dcterms:modified xsi:type="dcterms:W3CDTF">2026-09-16T07:31:47Z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445FA8CC1BB945E8BA43C2C2F9BE1C29_13</vt:lpwstr>
  </property>
  <property fmtid="{D5CDD505-2E9C-101B-9397-08002B2CF9AE}" pid="4" name="CalculationRule">
    <vt:i4>0</vt:i4>
  </property>
</Properties>
</file>