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招标资料\项目资料\11会展中心\23阜阳市会展中心地库标识系统设计制作安装\02招标文件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C22879F5F3BB48448135139D33F1C5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2700" y="666750"/>
          <a:ext cx="13439775" cy="61722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" name="ID_0280373386FD407885ED8295DDE8D2CE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896475" y="4981575"/>
          <a:ext cx="13554075" cy="69342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" name="ID_1E6892FD87194C648428BEB219AEAFAB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848850" y="4013200"/>
          <a:ext cx="11125200" cy="69532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" name="ID_C396F497D1284EC4B5A3B6B1182A960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915525" y="7597775"/>
          <a:ext cx="4829175" cy="73533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" name="ID_5C6199ED5B6E401F80DAC0211182F10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0020300" y="9464675"/>
          <a:ext cx="9725025" cy="647700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<sst xmlns="http://schemas.openxmlformats.org/spreadsheetml/2006/main" count="65" uniqueCount="56">
  <si>
    <t>阜阳市会展中心地库标识系统设计制作安装</t>
  </si>
  <si>
    <t>序号</t>
  </si>
  <si>
    <t>项目名称</t>
  </si>
  <si>
    <t>材质</t>
  </si>
  <si>
    <t>规格</t>
  </si>
  <si>
    <t>单位</t>
  </si>
  <si>
    <t>数量</t>
  </si>
  <si>
    <t>不含税单价/元</t>
  </si>
  <si>
    <t>总价/元</t>
  </si>
  <si>
    <t>示意图，仅供参考，可根据现场条件优化调整；</t>
  </si>
  <si>
    <t>备注</t>
  </si>
  <si>
    <t>行车指示吊牌</t>
  </si>
  <si>
    <t>1.5mm不锈钢激光切割，折弯焊接成型，表面烤漆，文字内容镂空，内衬亚克力，内置LED发光源，正面透光，双面发光，英文丝网印刷，吊杆吊挂安装；原有吊牌需拆除；</t>
  </si>
  <si>
    <t>3000*300*120mm</t>
  </si>
  <si>
    <t>个</t>
  </si>
  <si>
    <t>安装电线等辅材</t>
  </si>
  <si>
    <t>/</t>
  </si>
  <si>
    <t>项</t>
  </si>
  <si>
    <t>地下停车场指引立牌-南门</t>
  </si>
  <si>
    <t>1.5mm不锈钢激光切割，刨槽折弯，焊接成型，表面烤漆，文字内容镂空，内衬亚克力，内置LED发光源，正面透光，英文丝网印刷，混凝土预埋安装</t>
  </si>
  <si>
    <t>2800*580*200mm</t>
  </si>
  <si>
    <t>与原有地上标识色系、尺寸一致</t>
  </si>
  <si>
    <t>地下停车场入口龙门牌-南门+东门</t>
  </si>
  <si>
    <t>1.5mm不锈钢激光切割，刨槽折弯，焊接成型，表面烤漆，文字内容镂空，内衬亚克力，内置LED发光源，正面透光，标识贴反光贴；底部带吊杆；原有两个入口龙门牌需拆除</t>
  </si>
  <si>
    <t>5900*600*130mm</t>
  </si>
  <si>
    <t>原有南门+东门两个入口龙门牌拆除</t>
  </si>
  <si>
    <t>可移动提示牌</t>
  </si>
  <si>
    <t>1.5mm不锈钢激光切割，刨槽折弯，焊接成型，表面烤漆，内容丝网印刷，带底座及万向辅助轮</t>
  </si>
  <si>
    <t>1800*600*450mm</t>
  </si>
  <si>
    <t>与原有地上标识色系一致</t>
  </si>
  <si>
    <t>楼层索引牌</t>
  </si>
  <si>
    <t>1.5mm不锈钢激光切割，刨槽折弯，焊接成型，表面烤漆，内容丝网印刷</t>
  </si>
  <si>
    <t>1200*600*30mm</t>
  </si>
  <si>
    <t>负一层电梯厅2个，负二层电梯厅2个；1-3层原有电梯厅标识不动</t>
  </si>
  <si>
    <t>指引地贴</t>
  </si>
  <si>
    <t>斜纹地板膜</t>
  </si>
  <si>
    <t>按平方计价</t>
  </si>
  <si>
    <t>平方米</t>
  </si>
  <si>
    <t>负一层+负二层</t>
  </si>
  <si>
    <t>登陆厅入口指示</t>
  </si>
  <si>
    <t xml:space="preserve">防霉涂料墙面涂刷，仅涂刷指示文字，不改变原有颜色 </t>
  </si>
  <si>
    <t>负一层登陆厅墙面入口处+负二层登陆厅墙面入口处</t>
  </si>
  <si>
    <t>会议室指引</t>
  </si>
  <si>
    <t>8毫米亚克力激光雕刻制作，哑光黑油漆</t>
  </si>
  <si>
    <t>详见示意图</t>
  </si>
  <si>
    <t>组</t>
  </si>
  <si>
    <t>登录厅标识</t>
  </si>
  <si>
    <t>亚克力雕刻字，5mm厚</t>
  </si>
  <si>
    <t>负一层扶梯墙面2组+负二层扶梯墙面2组</t>
  </si>
  <si>
    <t>柱面喷涂</t>
  </si>
  <si>
    <t>防霉涂料墙面涂刷，涂刷文字（登陆厅由此向前）</t>
  </si>
  <si>
    <t>1200*1000mm、1200*800mm</t>
  </si>
  <si>
    <t>不改变原有颜色，仅增加指示标识</t>
  </si>
  <si>
    <t>不含税小计</t>
  </si>
  <si>
    <t>税费</t>
  </si>
  <si>
    <t>含税合计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</si>
</sst>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微软雅黑"/>
      <charset val="134"/>
    </font>
    <font>
      <b/>
      <sz val="12"/>
      <name val="微软雅黑"/>
      <charset val="134"/>
    </font>
    <font>
      <sz val="11"/>
      <name val="微软雅黑"/>
      <charset val="134"/>
    </font>
    <font>
      <sz val="12"/>
      <name val="微软雅黑"/>
      <charset val="134"/>
    </font>
    <font>
      <u/>
      <sz val="11"/>
      <name val="宋体"/>
      <charset val="0"/>
      <scheme val="minor"/>
    </font>
    <font>
      <b/>
      <sz val="1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176" fontId="1" fillId="0" borderId="0" xfId="0" applyNumberFormat="1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6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5" Type="http://schemas.openxmlformats.org/officeDocument/2006/relationships/image" Target="media/image10.png"/><Relationship Id="rId4" Type="http://schemas.openxmlformats.org/officeDocument/2006/relationships/image" Target="media/image9.png"/><Relationship Id="rId3" Type="http://schemas.openxmlformats.org/officeDocument/2006/relationships/image" Target="media/image8.png"/><Relationship Id="rId2" Type="http://schemas.openxmlformats.org/officeDocument/2006/relationships/image" Target="media/image7.png"/><Relationship Id="rId1" Type="http://schemas.openxmlformats.org/officeDocument/2006/relationships/image" Target="media/image6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57150</xdr:colOff>
      <xdr:row>9</xdr:row>
      <xdr:rowOff>12065</xdr:rowOff>
    </xdr:from>
    <xdr:to>
      <xdr:col>8</xdr:col>
      <xdr:colOff>1944370</xdr:colOff>
      <xdr:row>9</xdr:row>
      <xdr:rowOff>781050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rcRect l="7267" t="21664" b="10745"/>
        <a:stretch>
          <a:fillRect/>
        </a:stretch>
      </xdr:blipFill>
      <xdr:spPr>
        <a:xfrm>
          <a:off x="10020300" y="8140065"/>
          <a:ext cx="1887220" cy="768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447675</xdr:colOff>
      <xdr:row>11</xdr:row>
      <xdr:rowOff>12700</xdr:rowOff>
    </xdr:from>
    <xdr:to>
      <xdr:col>8</xdr:col>
      <xdr:colOff>1733550</xdr:colOff>
      <xdr:row>11</xdr:row>
      <xdr:rowOff>1254125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410825" y="9969500"/>
          <a:ext cx="1285875" cy="1241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200025</xdr:colOff>
      <xdr:row>12</xdr:row>
      <xdr:rowOff>158750</xdr:rowOff>
    </xdr:from>
    <xdr:to>
      <xdr:col>8</xdr:col>
      <xdr:colOff>1732280</xdr:colOff>
      <xdr:row>12</xdr:row>
      <xdr:rowOff>1200150</xdr:rowOff>
    </xdr:to>
    <xdr:pic>
      <xdr:nvPicPr>
        <xdr:cNvPr id="5" name="图片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0163175" y="11537950"/>
          <a:ext cx="1532255" cy="1041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133350</xdr:colOff>
      <xdr:row>5</xdr:row>
      <xdr:rowOff>366395</xdr:rowOff>
    </xdr:from>
    <xdr:to>
      <xdr:col>8</xdr:col>
      <xdr:colOff>1887855</xdr:colOff>
      <xdr:row>5</xdr:row>
      <xdr:rowOff>838200</xdr:rowOff>
    </xdr:to>
    <xdr:pic>
      <xdr:nvPicPr>
        <xdr:cNvPr id="6" name="图片 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0096500" y="4366895"/>
          <a:ext cx="1754505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142875</xdr:colOff>
      <xdr:row>4</xdr:row>
      <xdr:rowOff>119380</xdr:rowOff>
    </xdr:from>
    <xdr:to>
      <xdr:col>8</xdr:col>
      <xdr:colOff>1920240</xdr:colOff>
      <xdr:row>4</xdr:row>
      <xdr:rowOff>1038225</xdr:rowOff>
    </xdr:to>
    <xdr:pic>
      <xdr:nvPicPr>
        <xdr:cNvPr id="7" name="图片 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0106025" y="2964180"/>
          <a:ext cx="1777365" cy="91884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view="pageBreakPreview" zoomScaleNormal="100" workbookViewId="0">
      <selection activeCell="A13" sqref="A13"/>
    </sheetView>
  </sheetViews>
  <sheetFormatPr defaultColWidth="9" defaultRowHeight="13.5"/>
  <cols>
    <col min="1" max="1" width="10.5" style="1" customWidth="1"/>
    <col min="2" max="2" width="14.625" style="1" customWidth="1"/>
    <col min="3" max="3" width="38.75" style="1" customWidth="1"/>
    <col min="4" max="4" width="26.25" style="1" customWidth="1"/>
    <col min="5" max="6" width="9" style="1"/>
    <col min="7" max="7" width="11.5" style="2" customWidth="1"/>
    <col min="8" max="8" width="11.125" style="2" customWidth="1"/>
    <col min="9" max="9" width="26.375" style="1" customWidth="1"/>
    <col min="10" max="10" width="16.125" style="1" customWidth="1"/>
    <col min="11" max="16384" width="9" style="1"/>
  </cols>
  <sheetData>
    <row r="1" ht="51" customHeight="1" spans="1:10">
      <c r="A1" s="3" t="s">
        <v>0</v>
      </c>
      <c r="B1" s="3"/>
      <c r="C1" s="3"/>
      <c r="D1" s="3"/>
      <c r="E1" s="3"/>
      <c r="F1" s="3"/>
      <c r="G1" s="4"/>
      <c r="H1" s="4"/>
      <c r="I1" s="3"/>
      <c r="J1" s="3"/>
    </row>
    <row r="2" ht="49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5" t="s">
        <v>9</v>
      </c>
      <c r="J2" s="5" t="s">
        <v>10</v>
      </c>
    </row>
    <row r="3" ht="81" customHeight="1" spans="1:10">
      <c r="A3" s="7">
        <v>1</v>
      </c>
      <c r="B3" s="7" t="s">
        <v>11</v>
      </c>
      <c r="C3" s="8" t="s">
        <v>12</v>
      </c>
      <c r="D3" s="8" t="s">
        <v>13</v>
      </c>
      <c r="E3" s="8" t="s">
        <v>14</v>
      </c>
      <c r="F3" s="8">
        <v>42</v>
      </c>
      <c r="G3" s="9"/>
      <c r="H3" s="9">
        <f>+G3*F3</f>
        <v>0</v>
      </c>
      <c r="I3" s="7" t="str">
        <f>_xlfn.DISPIMG("ID_C22879F5F3BB48448135139D33F1C524",1)</f>
        <v>=DISPIMG("ID_C22879F5F3BB48448135139D33F1C524",1)</v>
      </c>
      <c r="J3" s="8"/>
    </row>
    <row r="4" ht="43" customHeight="1" spans="1:10">
      <c r="A4" s="10"/>
      <c r="B4" s="10"/>
      <c r="C4" s="8" t="s">
        <v>15</v>
      </c>
      <c r="D4" s="8" t="s">
        <v>16</v>
      </c>
      <c r="E4" s="8" t="s">
        <v>17</v>
      </c>
      <c r="F4" s="8">
        <v>1</v>
      </c>
      <c r="G4" s="9"/>
      <c r="H4" s="9">
        <f t="shared" ref="H4:H13" si="0">+G4*F4</f>
        <v>0</v>
      </c>
      <c r="I4" s="10"/>
      <c r="J4" s="8"/>
    </row>
    <row r="5" ht="91" customHeight="1" spans="1:10">
      <c r="A5" s="8">
        <v>2</v>
      </c>
      <c r="B5" s="8" t="s">
        <v>18</v>
      </c>
      <c r="C5" s="8" t="s">
        <v>19</v>
      </c>
      <c r="D5" s="8" t="s">
        <v>20</v>
      </c>
      <c r="E5" s="8" t="s">
        <v>14</v>
      </c>
      <c r="F5" s="8">
        <v>1</v>
      </c>
      <c r="G5" s="9"/>
      <c r="H5" s="9">
        <f t="shared" si="0"/>
        <v>0</v>
      </c>
      <c r="I5" s="8"/>
      <c r="J5" s="8" t="s">
        <v>21</v>
      </c>
    </row>
    <row r="6" ht="105" customHeight="1" spans="1:10">
      <c r="A6" s="8">
        <v>3</v>
      </c>
      <c r="B6" s="8" t="s">
        <v>22</v>
      </c>
      <c r="C6" s="8" t="s">
        <v>23</v>
      </c>
      <c r="D6" s="8" t="s">
        <v>24</v>
      </c>
      <c r="E6" s="8" t="s">
        <v>14</v>
      </c>
      <c r="F6" s="8">
        <v>2</v>
      </c>
      <c r="G6" s="9"/>
      <c r="H6" s="9">
        <f t="shared" si="0"/>
        <v>0</v>
      </c>
      <c r="I6" s="8"/>
      <c r="J6" s="8" t="s">
        <v>25</v>
      </c>
    </row>
    <row r="7" ht="70" customHeight="1" spans="1:10">
      <c r="A7" s="8">
        <v>4</v>
      </c>
      <c r="B7" s="8" t="s">
        <v>26</v>
      </c>
      <c r="C7" s="11" t="s">
        <v>27</v>
      </c>
      <c r="D7" s="8" t="s">
        <v>28</v>
      </c>
      <c r="E7" s="8" t="s">
        <v>14</v>
      </c>
      <c r="F7" s="8">
        <v>5</v>
      </c>
      <c r="G7" s="9"/>
      <c r="H7" s="9">
        <f t="shared" si="0"/>
        <v>0</v>
      </c>
      <c r="I7" s="8" t="str">
        <f>_xlfn.DISPIMG("ID_1E6892FD87194C648428BEB219AEAFAB",1)</f>
        <v>=DISPIMG("ID_1E6892FD87194C648428BEB219AEAFAB",1)</v>
      </c>
      <c r="J7" s="8" t="s">
        <v>29</v>
      </c>
    </row>
    <row r="8" ht="78" customHeight="1" spans="1:10">
      <c r="A8" s="8">
        <v>5</v>
      </c>
      <c r="B8" s="8" t="s">
        <v>30</v>
      </c>
      <c r="C8" s="8" t="s">
        <v>31</v>
      </c>
      <c r="D8" s="8" t="s">
        <v>32</v>
      </c>
      <c r="E8" s="8" t="s">
        <v>14</v>
      </c>
      <c r="F8" s="8">
        <v>4</v>
      </c>
      <c r="G8" s="9"/>
      <c r="H8" s="9">
        <f t="shared" si="0"/>
        <v>0</v>
      </c>
      <c r="I8" s="8" t="str">
        <f>_xlfn.DISPIMG("ID_0280373386FD407885ED8295DDE8D2CE",1)</f>
        <v>=DISPIMG("ID_0280373386FD407885ED8295DDE8D2CE",1)</v>
      </c>
      <c r="J8" s="8" t="s">
        <v>33</v>
      </c>
    </row>
    <row r="9" ht="72" customHeight="1" spans="1:10">
      <c r="A9" s="8">
        <v>6</v>
      </c>
      <c r="B9" s="8" t="s">
        <v>34</v>
      </c>
      <c r="C9" s="8" t="s">
        <v>35</v>
      </c>
      <c r="D9" s="8" t="s">
        <v>36</v>
      </c>
      <c r="E9" s="8" t="s">
        <v>37</v>
      </c>
      <c r="F9" s="8">
        <v>100</v>
      </c>
      <c r="G9" s="9"/>
      <c r="H9" s="9">
        <f t="shared" si="0"/>
        <v>0</v>
      </c>
      <c r="I9" s="8" t="str">
        <f>_xlfn.DISPIMG("ID_C396F497D1284EC4B5A3B6B1182A960F",1)</f>
        <v>=DISPIMG("ID_C396F497D1284EC4B5A3B6B1182A960F",1)</v>
      </c>
      <c r="J9" s="8" t="s">
        <v>38</v>
      </c>
    </row>
    <row r="10" ht="72" customHeight="1" spans="1:10">
      <c r="A10" s="8">
        <v>7</v>
      </c>
      <c r="B10" s="8" t="s">
        <v>39</v>
      </c>
      <c r="C10" s="8" t="s">
        <v>40</v>
      </c>
      <c r="D10" s="8" t="s">
        <v>36</v>
      </c>
      <c r="E10" s="8" t="s">
        <v>37</v>
      </c>
      <c r="F10" s="8">
        <v>50</v>
      </c>
      <c r="G10" s="9"/>
      <c r="H10" s="9">
        <f t="shared" si="0"/>
        <v>0</v>
      </c>
      <c r="I10" s="8"/>
      <c r="J10" s="8" t="s">
        <v>41</v>
      </c>
    </row>
    <row r="11" ht="72" customHeight="1" spans="1:10">
      <c r="A11" s="8">
        <v>8</v>
      </c>
      <c r="B11" s="8" t="s">
        <v>42</v>
      </c>
      <c r="C11" s="8" t="s">
        <v>43</v>
      </c>
      <c r="D11" s="8" t="s">
        <v>44</v>
      </c>
      <c r="E11" s="8" t="s">
        <v>45</v>
      </c>
      <c r="F11" s="8">
        <v>1</v>
      </c>
      <c r="G11" s="9"/>
      <c r="H11" s="9">
        <f t="shared" si="0"/>
        <v>0</v>
      </c>
      <c r="I11" s="8" t="str">
        <f>_xlfn.DISPIMG("ID_5C6199ED5B6E401F80DAC0211182F105",1)</f>
        <v>=DISPIMG("ID_5C6199ED5B6E401F80DAC0211182F105",1)</v>
      </c>
      <c r="J11" s="8"/>
    </row>
    <row r="12" ht="112" customHeight="1" spans="1:10">
      <c r="A12" s="8">
        <v>9</v>
      </c>
      <c r="B12" s="8" t="s">
        <v>46</v>
      </c>
      <c r="C12" s="8" t="s">
        <v>47</v>
      </c>
      <c r="D12" s="8" t="s">
        <v>44</v>
      </c>
      <c r="E12" s="8" t="s">
        <v>45</v>
      </c>
      <c r="F12" s="8">
        <v>4</v>
      </c>
      <c r="G12" s="9"/>
      <c r="H12" s="9">
        <f t="shared" si="0"/>
        <v>0</v>
      </c>
      <c r="I12" s="12"/>
      <c r="J12" s="8" t="s">
        <v>48</v>
      </c>
    </row>
    <row r="13" ht="113" customHeight="1" spans="1:10">
      <c r="A13" s="8">
        <v>10</v>
      </c>
      <c r="B13" s="8" t="s">
        <v>49</v>
      </c>
      <c r="C13" s="8" t="s">
        <v>50</v>
      </c>
      <c r="D13" s="8" t="s">
        <v>51</v>
      </c>
      <c r="E13" s="8" t="s">
        <v>37</v>
      </c>
      <c r="F13" s="8">
        <v>100</v>
      </c>
      <c r="G13" s="9"/>
      <c r="H13" s="9">
        <f t="shared" si="0"/>
        <v>0</v>
      </c>
      <c r="I13" s="8"/>
      <c r="J13" s="8" t="s">
        <v>52</v>
      </c>
    </row>
    <row r="14" ht="48" customHeight="1" spans="1:10">
      <c r="A14" s="13" t="s">
        <v>53</v>
      </c>
      <c r="B14" s="14"/>
      <c r="C14" s="14"/>
      <c r="D14" s="14"/>
      <c r="E14" s="14"/>
      <c r="F14" s="14"/>
      <c r="G14" s="15"/>
      <c r="H14" s="16">
        <f>SUM(H3:H13)</f>
        <v>0</v>
      </c>
      <c r="I14" s="8"/>
      <c r="J14" s="8"/>
    </row>
    <row r="15" ht="48" customHeight="1" spans="1:10">
      <c r="A15" s="13" t="s">
        <v>54</v>
      </c>
      <c r="B15" s="14"/>
      <c r="C15" s="14"/>
      <c r="D15" s="14"/>
      <c r="E15" s="14"/>
      <c r="F15" s="14"/>
      <c r="G15" s="15"/>
      <c r="H15" s="16">
        <f>H14*C15</f>
        <v>0</v>
      </c>
      <c r="I15" s="8"/>
      <c r="J15" s="8"/>
    </row>
    <row r="16" ht="48" customHeight="1" spans="1:10">
      <c r="A16" s="13" t="s">
        <v>55</v>
      </c>
      <c r="B16" s="14"/>
      <c r="C16" s="14"/>
      <c r="D16" s="14"/>
      <c r="E16" s="14"/>
      <c r="F16" s="14"/>
      <c r="G16" s="15"/>
      <c r="H16" s="16">
        <f>+H15+H14</f>
        <v>0</v>
      </c>
      <c r="I16" s="8"/>
      <c r="J16" s="8"/>
    </row>
    <row r="17" ht="72" customHeight="1"/>
  </sheetData>
  <mergeCells count="7">
    <mergeCell ref="A1:J1"/>
    <mergeCell ref="A14:G14"/>
    <mergeCell ref="A15:G15"/>
    <mergeCell ref="A16:G16"/>
    <mergeCell ref="A3:A4"/>
    <mergeCell ref="B3:B4"/>
    <mergeCell ref="I3:I4"/>
  </mergeCells>
  <pageMargins left="0.75" right="0.75" top="1" bottom="1" header="0.5" footer="0.5"/>
  <pageSetup paperSize="9" scale="5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花顺</cp:lastModifiedBy>
  <dcterms:created xsi:type="dcterms:W3CDTF">2026-07-21T02:31:00Z</dcterms:created>
  <dcterms:modified xsi:type="dcterms:W3CDTF">2026-09-09T09:50:52Z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C6E0A0D7593F462787AAC01977447C23_13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