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3 9月集采范围外采购_建环再生\1-招标文件会审\"/>
    </mc:Choice>
  </mc:AlternateContent>
  <bookViews>
    <workbookView windowWidth="27945" windowHeight="12375"/>
  </bookViews>
  <sheets>
    <sheet name="包1 安防耗材" sheetId="1" r:id="rId1"/>
    <sheet name="包2 工业气体" sheetId="3" r:id="rId2"/>
  </sheets>
  <definedNames>
    <definedName name="_xlnm.Print_Area" localSheetId="0">'包1 安防耗材'!$A$1:$N$16</definedName>
    <definedName name="_xlnm.Print_Area" localSheetId="1">'包2 工业气体'!$A$1:$N$11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DBAFB29DAC6F4FE8A24A66BD1EBEB757" descr="197656f3ed60b3832564748291b71659"/>
        <xdr:cNvPicPr>
          <a:picLocks noChangeAspect="1"/>
        </xdr:cNvPicPr>
      </xdr:nvPicPr>
      <xdr:blipFill>
        <a:blip r:embed="rId1"/>
        <a:stretch>
          <a:fillRect/>
        </a:stretch>
      </xdr:blipFill>
      <xdr:spPr>
        <a:xfrm>
          <a:off x="8791575" y="314325"/>
          <a:ext cx="4686935" cy="4035425"/>
        </a:xfrm>
        <a:prstGeom prst="rect">
          <a:avLst/>
        </a:prstGeom>
      </xdr:spPr>
    </xdr:pic>
  </etc:cellImage>
  <etc:cellImage>
    <xdr:pic>
      <xdr:nvPicPr>
        <xdr:cNvPr id="10" name="ID_F3D7A3022A1842DFAF2643E3DF6908C5"/>
        <xdr:cNvPicPr>
          <a:picLocks noChangeAspect="1"/>
        </xdr:cNvPicPr>
      </xdr:nvPicPr>
      <xdr:blipFill>
        <a:blip r:embed="rId2"/>
        <a:stretch>
          <a:fillRect/>
        </a:stretch>
      </xdr:blipFill>
      <xdr:spPr>
        <a:xfrm>
          <a:off x="9191625" y="3147060"/>
          <a:ext cx="906145" cy="622935"/>
        </a:xfrm>
        <a:prstGeom prst="rect">
          <a:avLst/>
        </a:prstGeom>
        <a:noFill/>
        <a:ln w="9525">
          <a:noFill/>
        </a:ln>
      </xdr:spPr>
    </xdr:pic>
  </etc:cellImage>
  <etc:cellImage>
    <xdr:pic>
      <xdr:nvPicPr>
        <xdr:cNvPr id="4" name="ID_B01C1D1F25B74E2D95A8123259A88738" descr="5dfd34bf-08ce-4599-8f2a-3f6d6cf30c10"/>
        <xdr:cNvPicPr/>
      </xdr:nvPicPr>
      <xdr:blipFill>
        <a:blip r:embed="rId3"/>
        <a:stretch>
          <a:fillRect/>
        </a:stretch>
      </xdr:blipFill>
      <xdr:spPr>
        <a:xfrm>
          <a:off x="0" y="0"/>
          <a:ext cx="7543800" cy="10057765"/>
        </a:xfrm>
        <a:prstGeom prst="rect">
          <a:avLst/>
        </a:prstGeom>
      </xdr:spPr>
    </xdr:pic>
  </etc:cellImage>
  <etc:cellImage>
    <xdr:pic>
      <xdr:nvPicPr>
        <xdr:cNvPr id="5" name="ID_0E5F89521BEB4B3FBE72ECFF97223906"/>
        <xdr:cNvPicPr>
          <a:picLocks noChangeAspect="1"/>
        </xdr:cNvPicPr>
      </xdr:nvPicPr>
      <xdr:blipFill>
        <a:blip r:embed="rId4"/>
        <a:stretch>
          <a:fillRect/>
        </a:stretch>
      </xdr:blipFill>
      <xdr:spPr>
        <a:xfrm>
          <a:off x="9172575" y="2181860"/>
          <a:ext cx="912495" cy="535940"/>
        </a:xfrm>
        <a:prstGeom prst="rect">
          <a:avLst/>
        </a:prstGeom>
        <a:noFill/>
        <a:ln w="9525">
          <a:noFill/>
        </a:ln>
      </xdr:spPr>
    </xdr:pic>
  </etc:cellImage>
  <etc:cellImage>
    <xdr:pic>
      <xdr:nvPicPr>
        <xdr:cNvPr id="11" name="ID_7C9996F586ED4BDFA4426D2DD3202E8B"/>
        <xdr:cNvPicPr>
          <a:picLocks noChangeAspect="1"/>
        </xdr:cNvPicPr>
      </xdr:nvPicPr>
      <xdr:blipFill>
        <a:blip r:embed="rId5"/>
        <a:stretch>
          <a:fillRect/>
        </a:stretch>
      </xdr:blipFill>
      <xdr:spPr>
        <a:xfrm>
          <a:off x="9182100" y="1319530"/>
          <a:ext cx="796290" cy="332740"/>
        </a:xfrm>
        <a:prstGeom prst="rect">
          <a:avLst/>
        </a:prstGeom>
        <a:noFill/>
        <a:ln w="9525">
          <a:noFill/>
        </a:ln>
      </xdr:spPr>
    </xdr:pic>
  </etc:cellImage>
  <etc:cellImage>
    <xdr:pic>
      <xdr:nvPicPr>
        <xdr:cNvPr id="9" name="ID_EC4DE5F71A904CF69CEE4381C1E6413C"/>
        <xdr:cNvPicPr>
          <a:picLocks noChangeAspect="1"/>
        </xdr:cNvPicPr>
      </xdr:nvPicPr>
      <xdr:blipFill>
        <a:blip r:embed="rId6"/>
        <a:stretch>
          <a:fillRect/>
        </a:stretch>
      </xdr:blipFill>
      <xdr:spPr>
        <a:xfrm>
          <a:off x="9172575" y="2651125"/>
          <a:ext cx="930275" cy="522605"/>
        </a:xfrm>
        <a:prstGeom prst="rect">
          <a:avLst/>
        </a:prstGeom>
        <a:noFill/>
        <a:ln w="9525">
          <a:noFill/>
        </a:ln>
      </xdr:spPr>
    </xdr:pic>
  </etc:cellImage>
  <etc:cellImage>
    <xdr:pic>
      <xdr:nvPicPr>
        <xdr:cNvPr id="7" name="ID_D21C957E56A84AC1AA22C988E00000DB"/>
        <xdr:cNvPicPr>
          <a:picLocks noChangeAspect="1"/>
        </xdr:cNvPicPr>
      </xdr:nvPicPr>
      <xdr:blipFill>
        <a:blip r:embed="rId7"/>
        <a:stretch>
          <a:fillRect/>
        </a:stretch>
      </xdr:blipFill>
      <xdr:spPr>
        <a:xfrm>
          <a:off x="9172575" y="3731895"/>
          <a:ext cx="934085" cy="542290"/>
        </a:xfrm>
        <a:prstGeom prst="rect">
          <a:avLst/>
        </a:prstGeom>
        <a:noFill/>
        <a:ln w="9525">
          <a:noFill/>
        </a:ln>
      </xdr:spPr>
    </xdr:pic>
  </etc:cellImage>
  <etc:cellImage>
    <xdr:pic>
      <xdr:nvPicPr>
        <xdr:cNvPr id="8" name="ID_EFC49C0C3E7A4F418477EA91A68F527A"/>
        <xdr:cNvPicPr>
          <a:picLocks noChangeAspect="1"/>
        </xdr:cNvPicPr>
      </xdr:nvPicPr>
      <xdr:blipFill>
        <a:blip r:embed="rId8"/>
        <a:stretch>
          <a:fillRect/>
        </a:stretch>
      </xdr:blipFill>
      <xdr:spPr>
        <a:xfrm>
          <a:off x="9172575" y="4303395"/>
          <a:ext cx="962025" cy="591820"/>
        </a:xfrm>
        <a:prstGeom prst="rect">
          <a:avLst/>
        </a:prstGeom>
        <a:noFill/>
        <a:ln w="9525">
          <a:noFill/>
        </a:ln>
      </xdr:spPr>
    </xdr:pic>
  </etc:cellImage>
  <etc:cellImage>
    <xdr:pic>
      <xdr:nvPicPr>
        <xdr:cNvPr id="12" name="ID_8FD4245DE9954031A0148BE01E897CA3"/>
        <xdr:cNvPicPr>
          <a:picLocks noChangeAspect="1"/>
        </xdr:cNvPicPr>
      </xdr:nvPicPr>
      <xdr:blipFill>
        <a:blip r:embed="rId9"/>
        <a:stretch>
          <a:fillRect/>
        </a:stretch>
      </xdr:blipFill>
      <xdr:spPr>
        <a:xfrm>
          <a:off x="9172575" y="4874895"/>
          <a:ext cx="904875" cy="544830"/>
        </a:xfrm>
        <a:prstGeom prst="rect">
          <a:avLst/>
        </a:prstGeom>
        <a:noFill/>
        <a:ln w="9525">
          <a:noFill/>
        </a:ln>
      </xdr:spPr>
    </xdr:pic>
  </etc:cellImage>
</etc:cellImages>
</file>

<file path=xl/sharedStrings.xml><?xml version="1.0" encoding="utf-8"?>
<sst xmlns="http://schemas.openxmlformats.org/spreadsheetml/2006/main" count="122" uniqueCount="65">
  <si>
    <t>阜阳建环再生资源有限公司9月集采范围外物资公开询价报价单</t>
  </si>
  <si>
    <t>序号</t>
  </si>
  <si>
    <t>包段</t>
  </si>
  <si>
    <t>类别</t>
  </si>
  <si>
    <t>产品名称</t>
  </si>
  <si>
    <t>规格型号</t>
  </si>
  <si>
    <t>质量标准或推荐品牌</t>
  </si>
  <si>
    <t>单位</t>
  </si>
  <si>
    <t>数量</t>
  </si>
  <si>
    <t>需求产品图片</t>
  </si>
  <si>
    <t>不含税采购限价</t>
  </si>
  <si>
    <t>不含税限价合计</t>
  </si>
  <si>
    <t>响应人不含税报价</t>
  </si>
  <si>
    <t>不含税合计（元）</t>
  </si>
  <si>
    <t>备注</t>
  </si>
  <si>
    <t>包1</t>
  </si>
  <si>
    <t>防护用品</t>
  </si>
  <si>
    <t>隔热服五件套</t>
  </si>
  <si>
    <t>1.隔热500摄氏度，分体式，尺寸：3XL，带背囊（可放空呼）；
2.产品材质：阻燃纤维织物与真空镀镀铝膜；
3.五件套：上衣、背带裤、头罩、手套、鞋套。</t>
  </si>
  <si>
    <t>劳卫士（LWS）/孟诺/戴维安/英特莱</t>
  </si>
  <si>
    <t>套</t>
  </si>
  <si>
    <t>实验耗材</t>
  </si>
  <si>
    <t>化学化工仪器图标尺</t>
  </si>
  <si>
    <t>透明亚克力材质，2mm厚，长20cm*宽12cm，款式见图片</t>
  </si>
  <si>
    <t>国标</t>
  </si>
  <si>
    <t>个</t>
  </si>
  <si>
    <t>硫化氢气体检测管1</t>
  </si>
  <si>
    <t>测量范围：3-100ppm</t>
  </si>
  <si>
    <t>盒</t>
  </si>
  <si>
    <t>硫化氢气体检测管2</t>
  </si>
  <si>
    <t>测量范围：50-1000ppm</t>
  </si>
  <si>
    <t>配件</t>
  </si>
  <si>
    <t>高压包布钢丝管</t>
  </si>
  <si>
    <t>双14插杆型，20米/盘</t>
  </si>
  <si>
    <t>盘</t>
  </si>
  <si>
    <t>入户门地垫</t>
  </si>
  <si>
    <t>宽60cm*长180cm，厚度12mm，红色</t>
  </si>
  <si>
    <t>块</t>
  </si>
  <si>
    <t>水管快速接头</t>
  </si>
  <si>
    <t>ABS材质，内口径11.5-12.5mm</t>
  </si>
  <si>
    <t>十字螺丝刀</t>
  </si>
  <si>
    <t>3mm*75mm，适用十字螺丝</t>
  </si>
  <si>
    <t>一字螺丝刀</t>
  </si>
  <si>
    <t>3mm*75mm，适用一字螺丝</t>
  </si>
  <si>
    <r>
      <rPr>
        <sz val="11"/>
        <color theme="1"/>
        <rFont val="宋体"/>
        <charset val="134"/>
        <scheme val="minor"/>
      </rPr>
      <t>增值税</t>
    </r>
    <r>
      <rPr>
        <u/>
        <sz val="11"/>
        <color theme="1"/>
        <rFont val="宋体"/>
        <charset val="134"/>
        <scheme val="minor"/>
      </rPr>
      <t xml:space="preserve">   </t>
    </r>
    <r>
      <rPr>
        <sz val="11"/>
        <color theme="1"/>
        <rFont val="宋体"/>
        <charset val="134"/>
        <scheme val="minor"/>
      </rPr>
      <t>%</t>
    </r>
  </si>
  <si>
    <t>含税合计（元）</t>
  </si>
  <si>
    <t>备注：
1.本次报价为固定不含税单价，包含材料费及运输至阜阳市指定地点的包装、运输、装卸、人工、技术指导、技术咨询及全程售后技术支持等为履行本合同义务所需的一切费用及承担的风险，采购方无需支付任何其他费用；</t>
  </si>
  <si>
    <t>响应人名称（加盖公章）：
法定代表人或授权代理人签字：          
日期：   年   月   日</t>
  </si>
  <si>
    <t>包2</t>
  </si>
  <si>
    <t>工业气体</t>
  </si>
  <si>
    <t>溶解乙炔</t>
  </si>
  <si>
    <t>公称容积 40L；基准温度 15℃时，瓶内最大限定压力11MPa（110bar）；乙炔纯度≥98%</t>
  </si>
  <si>
    <t>执行标准：GB 13591‑2009《溶解乙炔》</t>
  </si>
  <si>
    <t>瓶</t>
  </si>
  <si>
    <t>用于加工切割</t>
  </si>
  <si>
    <t>工业氧气</t>
  </si>
  <si>
    <t>公称容积 40L；20℃时公称充装压力≥11MPa（110bar）；氧气纯度≥99.5%</t>
  </si>
  <si>
    <t>执行标准：GB/T 3863‑2006《工业氧》</t>
  </si>
  <si>
    <t>工业氮气</t>
  </si>
  <si>
    <t>公称容积 40L；20℃公称充装压力≥11MPa（110bar）；氮气纯度≥99.5%</t>
  </si>
  <si>
    <t>执行标准：GB/T 3864‑2008《工业氮》</t>
  </si>
  <si>
    <t>工业氩气</t>
  </si>
  <si>
    <t>公称容积 40L；20℃公称充装压力≥11MPa（110bar）；氩气纯度≥99.7%</t>
  </si>
  <si>
    <t>执行标准：GB/T 4842‑2017《氩》</t>
  </si>
  <si>
    <t>备注：
1.本次报价为固定不含税单价，包含材料费及运输至阜阳市指定地点的包装、运输、装卸、人工、技术指导、技术咨询及全程售后技术支持等为履行本合同义务所需的一切费用及承担的风险，采购方无需支付任何其他费用；
2.上述工业气体报价不含气瓶（装置钢瓶），不收取钢瓶押金，供应商负责气瓶的回收管理。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</si>
</sst>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 "/>
  </numFmts>
  <fonts count="25">
    <font>
      <sz val="11"/>
      <color theme="1"/>
      <name val="宋体"/>
      <charset val="134"/>
      <scheme val="minor"/>
    </font>
    <font>
      <sz val="11"/>
      <name val="宋体"/>
      <charset val="134"/>
    </font>
    <font>
      <b/>
      <sz val="11"/>
      <color theme="1"/>
      <name val="宋体"/>
      <charset val="134"/>
      <scheme val="minor"/>
    </font>
    <font>
      <b/>
      <sz val="11"/>
      <color theme="1"/>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31">
    <xf numFmtId="0" fontId="0" fillId="0" borderId="0" xfId="0">
      <alignment vertical="center"/>
    </xf>
    <xf numFmtId="0" fontId="0" fillId="0" borderId="0" xfId="0" applyFill="1">
      <alignment vertical="center"/>
    </xf>
    <xf numFmtId="0" fontId="1" fillId="0" borderId="0" xfId="0" applyFont="1" applyFill="1" applyAlignment="1">
      <alignment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176" fontId="0" fillId="0" borderId="1" xfId="0" applyNumberFormat="1" applyFont="1" applyFill="1" applyBorder="1" applyAlignment="1">
      <alignment horizontal="center" vertical="center"/>
    </xf>
    <xf numFmtId="177" fontId="0" fillId="0"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0" fontId="0" fillId="0" borderId="0" xfId="0" applyFont="1" applyFill="1" applyAlignment="1">
      <alignment horizontal="left" vertical="center" wrapText="1"/>
    </xf>
    <xf numFmtId="0" fontId="0" fillId="0" borderId="0" xfId="0" applyFont="1" applyFill="1" applyBorder="1" applyAlignment="1">
      <alignment horizontal="left" vertical="center" wrapText="1"/>
    </xf>
    <xf numFmtId="176" fontId="0" fillId="0" borderId="0" xfId="0" applyNumberFormat="1" applyFont="1" applyFill="1" applyBorder="1" applyAlignment="1">
      <alignment horizontal="left" vertical="center" wrapText="1"/>
    </xf>
    <xf numFmtId="0" fontId="1" fillId="0" borderId="0" xfId="0" applyFont="1" applyFill="1" applyBorder="1" applyAlignment="1">
      <alignment horizontal="center" vertical="center"/>
    </xf>
    <xf numFmtId="0" fontId="1" fillId="0" borderId="0" xfId="0" applyFont="1" applyFill="1"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4"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www.wps.cn/officeDocument/2020/cellImage" Target="cellimag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
  <sheetViews>
    <sheetView tabSelected="1" view="pageBreakPreview" zoomScaleNormal="100" workbookViewId="0">
      <selection activeCell="A15" sqref="A15:N15"/>
    </sheetView>
  </sheetViews>
  <sheetFormatPr defaultColWidth="9" defaultRowHeight="13.5"/>
  <cols>
    <col min="1" max="1" width="5.375" customWidth="1"/>
    <col min="2" max="2" width="9.875" customWidth="1"/>
    <col min="3" max="3" width="8.875" customWidth="1"/>
    <col min="4" max="4" width="19.125" style="3" customWidth="1"/>
    <col min="5" max="5" width="42.5" style="4" customWidth="1"/>
    <col min="6" max="6" width="16.375" style="5" customWidth="1"/>
    <col min="9" max="9" width="14.625" customWidth="1"/>
    <col min="10" max="13" width="10.375" customWidth="1"/>
  </cols>
  <sheetData>
    <row r="1" ht="33" customHeight="1" spans="1:14">
      <c r="A1" s="6" t="s">
        <v>0</v>
      </c>
      <c r="B1" s="6"/>
      <c r="C1" s="6"/>
      <c r="D1" s="7"/>
      <c r="E1" s="8"/>
      <c r="F1" s="9"/>
      <c r="G1" s="6"/>
      <c r="H1" s="6"/>
      <c r="I1" s="6"/>
      <c r="J1" s="10"/>
      <c r="K1" s="10"/>
      <c r="L1" s="9"/>
      <c r="M1" s="9"/>
      <c r="N1" s="11"/>
    </row>
    <row r="2" ht="27" spans="1:14">
      <c r="A2" s="6" t="s">
        <v>1</v>
      </c>
      <c r="B2" s="6" t="s">
        <v>2</v>
      </c>
      <c r="C2" s="6" t="s">
        <v>3</v>
      </c>
      <c r="D2" s="7" t="s">
        <v>4</v>
      </c>
      <c r="E2" s="8" t="s">
        <v>5</v>
      </c>
      <c r="F2" s="9" t="s">
        <v>6</v>
      </c>
      <c r="G2" s="6" t="s">
        <v>7</v>
      </c>
      <c r="H2" s="6" t="s">
        <v>8</v>
      </c>
      <c r="I2" s="12" t="s">
        <v>9</v>
      </c>
      <c r="J2" s="10" t="s">
        <v>10</v>
      </c>
      <c r="K2" s="10" t="s">
        <v>11</v>
      </c>
      <c r="L2" s="9" t="s">
        <v>12</v>
      </c>
      <c r="M2" s="9" t="s">
        <v>13</v>
      </c>
      <c r="N2" s="11" t="s">
        <v>14</v>
      </c>
    </row>
    <row r="3" ht="75.85" spans="1:14">
      <c r="A3" s="26">
        <f t="shared" ref="A3:A16" si="0">ROW()-2</f>
        <v>1</v>
      </c>
      <c r="B3" s="26" t="s">
        <v>15</v>
      </c>
      <c r="C3" s="26" t="s">
        <v>16</v>
      </c>
      <c r="D3" s="27" t="s">
        <v>17</v>
      </c>
      <c r="E3" s="28" t="s">
        <v>18</v>
      </c>
      <c r="F3" s="29" t="s">
        <v>19</v>
      </c>
      <c r="G3" s="26" t="s">
        <v>20</v>
      </c>
      <c r="H3" s="26">
        <v>2</v>
      </c>
      <c r="I3" s="30" t="str">
        <f>_xlfn.DISPIMG("ID_DBAFB29DAC6F4FE8A24A66BD1EBEB757",1)</f>
        <v>=DISPIMG("ID_DBAFB29DAC6F4FE8A24A66BD1EBEB757",1)</v>
      </c>
      <c r="J3" s="26">
        <v>870</v>
      </c>
      <c r="K3" s="26">
        <f>H3*J3</f>
        <v>1740</v>
      </c>
      <c r="L3" s="26"/>
      <c r="M3" s="26">
        <f>L3*H3</f>
        <v>0</v>
      </c>
      <c r="N3" s="30"/>
    </row>
    <row r="4" ht="28.45" spans="1:14">
      <c r="A4" s="26">
        <f t="shared" si="0"/>
        <v>2</v>
      </c>
      <c r="B4" s="26" t="s">
        <v>15</v>
      </c>
      <c r="C4" s="26" t="s">
        <v>21</v>
      </c>
      <c r="D4" s="27" t="s">
        <v>22</v>
      </c>
      <c r="E4" s="28" t="s">
        <v>23</v>
      </c>
      <c r="F4" s="29" t="s">
        <v>24</v>
      </c>
      <c r="G4" s="26" t="s">
        <v>25</v>
      </c>
      <c r="H4" s="26">
        <v>2</v>
      </c>
      <c r="I4" s="30" t="str">
        <f>_xlfn.DISPIMG("ID_7C9996F586ED4BDFA4426D2DD3202E8B",1)</f>
        <v>=DISPIMG("ID_7C9996F586ED4BDFA4426D2DD3202E8B",1)</v>
      </c>
      <c r="J4" s="26">
        <v>34</v>
      </c>
      <c r="K4" s="26">
        <f t="shared" ref="K3:K16" si="1">H4*J4</f>
        <v>68</v>
      </c>
      <c r="L4" s="26"/>
      <c r="M4" s="26">
        <f t="shared" ref="M4:M11" si="2">L4*H4</f>
        <v>0</v>
      </c>
      <c r="N4" s="26"/>
    </row>
    <row r="5" ht="16" customHeight="1" spans="1:14">
      <c r="A5" s="26">
        <f t="shared" si="0"/>
        <v>3</v>
      </c>
      <c r="B5" s="26" t="s">
        <v>15</v>
      </c>
      <c r="C5" s="26" t="s">
        <v>21</v>
      </c>
      <c r="D5" s="27" t="s">
        <v>26</v>
      </c>
      <c r="E5" s="28" t="s">
        <v>27</v>
      </c>
      <c r="F5" s="29" t="s">
        <v>24</v>
      </c>
      <c r="G5" s="26" t="s">
        <v>28</v>
      </c>
      <c r="H5" s="26">
        <v>10</v>
      </c>
      <c r="I5" s="30" t="str">
        <f>_xlfn.DISPIMG("ID_EC4DE5F71A904CF69CEE4381C1E6413C",1)</f>
        <v>=DISPIMG("ID_EC4DE5F71A904CF69CEE4381C1E6413C",1)</v>
      </c>
      <c r="J5" s="26">
        <v>89</v>
      </c>
      <c r="K5" s="26">
        <f t="shared" si="1"/>
        <v>890</v>
      </c>
      <c r="L5" s="26"/>
      <c r="M5" s="26">
        <f t="shared" si="2"/>
        <v>0</v>
      </c>
      <c r="N5" s="26"/>
    </row>
    <row r="6" ht="16" customHeight="1" spans="1:14">
      <c r="A6" s="26">
        <f t="shared" si="0"/>
        <v>4</v>
      </c>
      <c r="B6" s="26" t="s">
        <v>15</v>
      </c>
      <c r="C6" s="26" t="s">
        <v>21</v>
      </c>
      <c r="D6" s="27" t="s">
        <v>29</v>
      </c>
      <c r="E6" s="28" t="s">
        <v>30</v>
      </c>
      <c r="F6" s="29" t="s">
        <v>24</v>
      </c>
      <c r="G6" s="26" t="s">
        <v>28</v>
      </c>
      <c r="H6" s="26">
        <v>10</v>
      </c>
      <c r="I6" s="30" t="str">
        <f>_xlfn.DISPIMG("ID_F3D7A3022A1842DFAF2643E3DF6908C5",1)</f>
        <v>=DISPIMG("ID_F3D7A3022A1842DFAF2643E3DF6908C5",1)</v>
      </c>
      <c r="J6" s="26">
        <v>92</v>
      </c>
      <c r="K6" s="26">
        <f t="shared" si="1"/>
        <v>920</v>
      </c>
      <c r="L6" s="26"/>
      <c r="M6" s="26">
        <f t="shared" si="2"/>
        <v>0</v>
      </c>
      <c r="N6" s="26"/>
    </row>
    <row r="7" ht="16" customHeight="1" spans="1:14">
      <c r="A7" s="26">
        <f t="shared" si="0"/>
        <v>5</v>
      </c>
      <c r="B7" s="26" t="s">
        <v>15</v>
      </c>
      <c r="C7" s="26" t="s">
        <v>31</v>
      </c>
      <c r="D7" s="27" t="s">
        <v>32</v>
      </c>
      <c r="E7" s="28" t="s">
        <v>33</v>
      </c>
      <c r="F7" s="29" t="s">
        <v>24</v>
      </c>
      <c r="G7" s="26" t="s">
        <v>34</v>
      </c>
      <c r="H7" s="26">
        <v>3</v>
      </c>
      <c r="I7" s="30" t="str">
        <f>_xlfn.DISPIMG("ID_D21C957E56A84AC1AA22C988E00000DB",1)</f>
        <v>=DISPIMG("ID_D21C957E56A84AC1AA22C988E00000DB",1)</v>
      </c>
      <c r="J7" s="26">
        <v>290</v>
      </c>
      <c r="K7" s="26">
        <f t="shared" si="1"/>
        <v>870</v>
      </c>
      <c r="L7" s="26"/>
      <c r="M7" s="26">
        <f t="shared" si="2"/>
        <v>0</v>
      </c>
      <c r="N7" s="26"/>
    </row>
    <row r="8" ht="16" customHeight="1" spans="1:14">
      <c r="A8" s="26">
        <f t="shared" si="0"/>
        <v>6</v>
      </c>
      <c r="B8" s="26" t="s">
        <v>15</v>
      </c>
      <c r="C8" s="26" t="s">
        <v>31</v>
      </c>
      <c r="D8" s="27" t="s">
        <v>35</v>
      </c>
      <c r="E8" s="28" t="s">
        <v>36</v>
      </c>
      <c r="F8" s="29" t="s">
        <v>24</v>
      </c>
      <c r="G8" s="26" t="s">
        <v>37</v>
      </c>
      <c r="H8" s="26">
        <v>2</v>
      </c>
      <c r="I8" s="30" t="str">
        <f>_xlfn.DISPIMG("ID_B01C1D1F25B74E2D95A8123259A88738",1)</f>
        <v>=DISPIMG("ID_B01C1D1F25B74E2D95A8123259A88738",1)</v>
      </c>
      <c r="J8" s="26">
        <v>78</v>
      </c>
      <c r="K8" s="26">
        <f t="shared" si="1"/>
        <v>156</v>
      </c>
      <c r="L8" s="26"/>
      <c r="M8" s="26">
        <f t="shared" si="2"/>
        <v>0</v>
      </c>
      <c r="N8" s="30"/>
    </row>
    <row r="9" ht="16" customHeight="1" spans="1:14">
      <c r="A9" s="26">
        <f t="shared" si="0"/>
        <v>7</v>
      </c>
      <c r="B9" s="26" t="s">
        <v>15</v>
      </c>
      <c r="C9" s="26" t="s">
        <v>31</v>
      </c>
      <c r="D9" s="27" t="s">
        <v>38</v>
      </c>
      <c r="E9" s="28" t="s">
        <v>39</v>
      </c>
      <c r="F9" s="29" t="s">
        <v>24</v>
      </c>
      <c r="G9" s="26" t="s">
        <v>25</v>
      </c>
      <c r="H9" s="26">
        <v>5</v>
      </c>
      <c r="I9" s="30" t="str">
        <f>_xlfn.DISPIMG("ID_0E5F89521BEB4B3FBE72ECFF97223906",1)</f>
        <v>=DISPIMG("ID_0E5F89521BEB4B3FBE72ECFF97223906",1)</v>
      </c>
      <c r="J9" s="26">
        <v>38</v>
      </c>
      <c r="K9" s="26">
        <f t="shared" si="1"/>
        <v>190</v>
      </c>
      <c r="L9" s="26"/>
      <c r="M9" s="26">
        <f t="shared" si="2"/>
        <v>0</v>
      </c>
      <c r="N9" s="26"/>
    </row>
    <row r="10" ht="16" customHeight="1" spans="1:14">
      <c r="A10" s="26">
        <f t="shared" si="0"/>
        <v>8</v>
      </c>
      <c r="B10" s="26" t="s">
        <v>15</v>
      </c>
      <c r="C10" s="26" t="s">
        <v>31</v>
      </c>
      <c r="D10" s="27" t="s">
        <v>40</v>
      </c>
      <c r="E10" s="28" t="s">
        <v>41</v>
      </c>
      <c r="F10" s="29" t="s">
        <v>24</v>
      </c>
      <c r="G10" s="26" t="s">
        <v>25</v>
      </c>
      <c r="H10" s="26">
        <v>5</v>
      </c>
      <c r="I10" s="30" t="str">
        <f>_xlfn.DISPIMG("ID_EFC49C0C3E7A4F418477EA91A68F527A",1)</f>
        <v>=DISPIMG("ID_EFC49C0C3E7A4F418477EA91A68F527A",1)</v>
      </c>
      <c r="J10" s="26">
        <v>5</v>
      </c>
      <c r="K10" s="26">
        <f t="shared" si="1"/>
        <v>25</v>
      </c>
      <c r="L10" s="26"/>
      <c r="M10" s="26">
        <f t="shared" si="2"/>
        <v>0</v>
      </c>
      <c r="N10" s="26"/>
    </row>
    <row r="11" ht="16" customHeight="1" spans="1:14">
      <c r="A11" s="26">
        <f t="shared" si="0"/>
        <v>9</v>
      </c>
      <c r="B11" s="26" t="s">
        <v>15</v>
      </c>
      <c r="C11" s="26" t="s">
        <v>31</v>
      </c>
      <c r="D11" s="27" t="s">
        <v>42</v>
      </c>
      <c r="E11" s="28" t="s">
        <v>43</v>
      </c>
      <c r="F11" s="29" t="s">
        <v>24</v>
      </c>
      <c r="G11" s="26" t="s">
        <v>25</v>
      </c>
      <c r="H11" s="26">
        <v>5</v>
      </c>
      <c r="I11" s="30" t="str">
        <f>_xlfn.DISPIMG("ID_8FD4245DE9954031A0148BE01E897CA3",1)</f>
        <v>=DISPIMG("ID_8FD4245DE9954031A0148BE01E897CA3",1)</v>
      </c>
      <c r="J11" s="26">
        <v>5</v>
      </c>
      <c r="K11" s="26">
        <f t="shared" si="1"/>
        <v>25</v>
      </c>
      <c r="L11" s="26"/>
      <c r="M11" s="26">
        <f t="shared" si="2"/>
        <v>0</v>
      </c>
      <c r="N11" s="26"/>
    </row>
    <row r="12" s="2" customFormat="1" ht="16" customHeight="1" spans="1:14">
      <c r="A12" s="16" t="s">
        <v>13</v>
      </c>
      <c r="B12" s="16"/>
      <c r="C12" s="16"/>
      <c r="D12" s="17"/>
      <c r="E12" s="17"/>
      <c r="F12" s="16"/>
      <c r="G12" s="16"/>
      <c r="H12" s="18"/>
      <c r="I12" s="18"/>
      <c r="J12" s="19"/>
      <c r="K12" s="19">
        <f>SUM(K3:K11)</f>
        <v>4884</v>
      </c>
      <c r="L12" s="19"/>
      <c r="M12" s="19">
        <f>SUM(M3:M11)</f>
        <v>0</v>
      </c>
      <c r="N12" s="20"/>
    </row>
    <row r="13" s="2" customFormat="1" ht="16" customHeight="1" spans="1:14">
      <c r="A13" s="16" t="s">
        <v>44</v>
      </c>
      <c r="B13" s="16"/>
      <c r="C13" s="16"/>
      <c r="D13" s="17"/>
      <c r="E13" s="17"/>
      <c r="F13" s="16"/>
      <c r="G13" s="16"/>
      <c r="H13" s="16"/>
      <c r="I13" s="18"/>
      <c r="J13" s="19"/>
      <c r="K13" s="19"/>
      <c r="L13" s="19"/>
      <c r="M13" s="19"/>
      <c r="N13" s="20"/>
    </row>
    <row r="14" s="2" customFormat="1" ht="16" customHeight="1" spans="1:14">
      <c r="A14" s="16" t="s">
        <v>45</v>
      </c>
      <c r="B14" s="16"/>
      <c r="C14" s="16"/>
      <c r="D14" s="17"/>
      <c r="E14" s="17"/>
      <c r="F14" s="16"/>
      <c r="G14" s="16"/>
      <c r="H14" s="16"/>
      <c r="I14" s="18"/>
      <c r="J14" s="19"/>
      <c r="K14" s="19">
        <f>SUM(K12:K13)</f>
        <v>4884</v>
      </c>
      <c r="L14" s="19"/>
      <c r="M14" s="19">
        <f>SUM(M12:M13)</f>
        <v>0</v>
      </c>
      <c r="N14" s="20"/>
    </row>
    <row r="15" s="2" customFormat="1" ht="61" customHeight="1" spans="1:14">
      <c r="A15" s="21" t="s">
        <v>46</v>
      </c>
      <c r="B15" s="21"/>
      <c r="C15" s="21"/>
      <c r="D15" s="21"/>
      <c r="E15" s="21"/>
      <c r="F15" s="21"/>
      <c r="G15" s="21"/>
      <c r="H15" s="21"/>
      <c r="I15" s="21"/>
      <c r="J15" s="21"/>
      <c r="K15" s="21"/>
      <c r="L15" s="21"/>
      <c r="M15" s="21"/>
      <c r="N15" s="21"/>
    </row>
    <row r="16" s="2" customFormat="1" ht="84" customHeight="1" spans="1:14">
      <c r="A16" s="22" t="s">
        <v>47</v>
      </c>
      <c r="B16" s="22"/>
      <c r="C16" s="22"/>
      <c r="D16" s="22"/>
      <c r="E16" s="22"/>
      <c r="F16" s="22"/>
      <c r="G16" s="22"/>
      <c r="H16" s="22"/>
      <c r="I16" s="23"/>
      <c r="J16" s="22"/>
      <c r="K16" s="22"/>
      <c r="L16" s="24"/>
      <c r="M16" s="25"/>
      <c r="N16" s="25"/>
    </row>
  </sheetData>
  <mergeCells count="6">
    <mergeCell ref="A1:N1"/>
    <mergeCell ref="A12:G12"/>
    <mergeCell ref="A13:G13"/>
    <mergeCell ref="A14:G14"/>
    <mergeCell ref="A15:N15"/>
    <mergeCell ref="A16:J16"/>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view="pageBreakPreview" zoomScaleNormal="100" workbookViewId="0">
      <selection activeCell="P8" sqref="P8"/>
    </sheetView>
  </sheetViews>
  <sheetFormatPr defaultColWidth="9" defaultRowHeight="13.5"/>
  <cols>
    <col min="1" max="1" width="5.375" customWidth="1"/>
    <col min="2" max="2" width="6.875" customWidth="1"/>
    <col min="3" max="3" width="10.625" customWidth="1"/>
    <col min="4" max="4" width="12" style="3" customWidth="1"/>
    <col min="5" max="5" width="42.5" style="4" customWidth="1"/>
    <col min="6" max="6" width="30.625" style="5" customWidth="1"/>
    <col min="9" max="9" width="14.625" hidden="1" customWidth="1"/>
    <col min="10" max="10" width="14.75" customWidth="1"/>
    <col min="11" max="13" width="12.125" customWidth="1"/>
    <col min="16" max="16" width="12.625"/>
  </cols>
  <sheetData>
    <row r="1" ht="33" customHeight="1" spans="1:14">
      <c r="A1" s="6" t="s">
        <v>0</v>
      </c>
      <c r="B1" s="6"/>
      <c r="C1" s="6"/>
      <c r="D1" s="7"/>
      <c r="E1" s="8"/>
      <c r="F1" s="9"/>
      <c r="G1" s="6"/>
      <c r="H1" s="6"/>
      <c r="I1" s="6"/>
      <c r="J1" s="10"/>
      <c r="K1" s="10"/>
      <c r="L1" s="9"/>
      <c r="M1" s="9"/>
      <c r="N1" s="11"/>
    </row>
    <row r="2" ht="27" spans="1:14">
      <c r="A2" s="6" t="s">
        <v>1</v>
      </c>
      <c r="B2" s="6" t="s">
        <v>2</v>
      </c>
      <c r="C2" s="6" t="s">
        <v>3</v>
      </c>
      <c r="D2" s="7" t="s">
        <v>4</v>
      </c>
      <c r="E2" s="8" t="s">
        <v>5</v>
      </c>
      <c r="F2" s="9" t="s">
        <v>6</v>
      </c>
      <c r="G2" s="6" t="s">
        <v>7</v>
      </c>
      <c r="H2" s="6" t="s">
        <v>8</v>
      </c>
      <c r="I2" s="12" t="s">
        <v>9</v>
      </c>
      <c r="J2" s="10" t="s">
        <v>10</v>
      </c>
      <c r="K2" s="10" t="s">
        <v>11</v>
      </c>
      <c r="L2" s="9" t="s">
        <v>12</v>
      </c>
      <c r="M2" s="9" t="s">
        <v>13</v>
      </c>
      <c r="N2" s="11" t="s">
        <v>14</v>
      </c>
    </row>
    <row r="3" s="1" customFormat="1" ht="40" customHeight="1" spans="1:14">
      <c r="A3" s="13">
        <f>ROW()-2</f>
        <v>1</v>
      </c>
      <c r="B3" s="13" t="s">
        <v>48</v>
      </c>
      <c r="C3" s="13" t="s">
        <v>49</v>
      </c>
      <c r="D3" s="14" t="s">
        <v>50</v>
      </c>
      <c r="E3" s="14" t="s">
        <v>51</v>
      </c>
      <c r="F3" s="14" t="s">
        <v>52</v>
      </c>
      <c r="G3" s="13" t="s">
        <v>53</v>
      </c>
      <c r="H3" s="13">
        <v>50</v>
      </c>
      <c r="I3" s="13"/>
      <c r="J3" s="13">
        <v>97</v>
      </c>
      <c r="K3" s="13">
        <f>H3*J3</f>
        <v>4850</v>
      </c>
      <c r="L3" s="13"/>
      <c r="M3" s="13">
        <f>H3*L3</f>
        <v>0</v>
      </c>
      <c r="N3" s="15" t="s">
        <v>54</v>
      </c>
    </row>
    <row r="4" s="1" customFormat="1" ht="36" customHeight="1" spans="1:14">
      <c r="A4" s="13">
        <f>ROW()-2</f>
        <v>2</v>
      </c>
      <c r="B4" s="13" t="s">
        <v>48</v>
      </c>
      <c r="C4" s="13" t="s">
        <v>49</v>
      </c>
      <c r="D4" s="14" t="s">
        <v>55</v>
      </c>
      <c r="E4" s="14" t="s">
        <v>56</v>
      </c>
      <c r="F4" s="14" t="s">
        <v>57</v>
      </c>
      <c r="G4" s="13" t="s">
        <v>53</v>
      </c>
      <c r="H4" s="13">
        <v>50</v>
      </c>
      <c r="I4" s="13"/>
      <c r="J4" s="13">
        <v>45</v>
      </c>
      <c r="K4" s="13">
        <f>H4*J4</f>
        <v>2250</v>
      </c>
      <c r="L4" s="13"/>
      <c r="M4" s="13">
        <f>H4*L4</f>
        <v>0</v>
      </c>
      <c r="N4" s="15" t="s">
        <v>54</v>
      </c>
    </row>
    <row r="5" s="1" customFormat="1" ht="36" customHeight="1" spans="1:14">
      <c r="A5" s="13">
        <f>ROW()-2</f>
        <v>3</v>
      </c>
      <c r="B5" s="13" t="s">
        <v>48</v>
      </c>
      <c r="C5" s="13" t="s">
        <v>49</v>
      </c>
      <c r="D5" s="14" t="s">
        <v>58</v>
      </c>
      <c r="E5" s="14" t="s">
        <v>59</v>
      </c>
      <c r="F5" s="14" t="s">
        <v>60</v>
      </c>
      <c r="G5" s="13" t="s">
        <v>53</v>
      </c>
      <c r="H5" s="13">
        <v>10</v>
      </c>
      <c r="I5" s="13"/>
      <c r="J5" s="13">
        <v>62</v>
      </c>
      <c r="K5" s="13">
        <f>H5*J5</f>
        <v>620</v>
      </c>
      <c r="L5" s="13"/>
      <c r="M5" s="13">
        <f>H5*L5</f>
        <v>0</v>
      </c>
      <c r="N5" s="15" t="s">
        <v>54</v>
      </c>
    </row>
    <row r="6" s="1" customFormat="1" ht="36" customHeight="1" spans="1:14">
      <c r="A6" s="13">
        <f>ROW()-2</f>
        <v>4</v>
      </c>
      <c r="B6" s="13" t="s">
        <v>48</v>
      </c>
      <c r="C6" s="13" t="s">
        <v>49</v>
      </c>
      <c r="D6" s="14" t="s">
        <v>61</v>
      </c>
      <c r="E6" s="14" t="s">
        <v>62</v>
      </c>
      <c r="F6" s="14" t="s">
        <v>63</v>
      </c>
      <c r="G6" s="13" t="s">
        <v>53</v>
      </c>
      <c r="H6" s="13">
        <v>10</v>
      </c>
      <c r="I6" s="13"/>
      <c r="J6" s="13">
        <v>80</v>
      </c>
      <c r="K6" s="13">
        <f>H6*J6</f>
        <v>800</v>
      </c>
      <c r="L6" s="13"/>
      <c r="M6" s="13">
        <f>H6*L6</f>
        <v>0</v>
      </c>
      <c r="N6" s="15" t="s">
        <v>54</v>
      </c>
    </row>
    <row r="7" s="2" customFormat="1" ht="23" customHeight="1" spans="1:14">
      <c r="A7" s="16" t="s">
        <v>13</v>
      </c>
      <c r="B7" s="16"/>
      <c r="C7" s="16"/>
      <c r="D7" s="17"/>
      <c r="E7" s="17"/>
      <c r="F7" s="16"/>
      <c r="G7" s="16"/>
      <c r="H7" s="18"/>
      <c r="I7" s="18"/>
      <c r="J7" s="19"/>
      <c r="K7" s="19">
        <f>SUM(K3:K6)</f>
        <v>8520</v>
      </c>
      <c r="L7" s="19"/>
      <c r="M7" s="19">
        <f>SUM(M3:M6)</f>
        <v>0</v>
      </c>
      <c r="N7" s="20"/>
    </row>
    <row r="8" s="2" customFormat="1" ht="23" customHeight="1" spans="1:14">
      <c r="A8" s="16" t="s">
        <v>44</v>
      </c>
      <c r="B8" s="16"/>
      <c r="C8" s="16"/>
      <c r="D8" s="17"/>
      <c r="E8" s="17"/>
      <c r="F8" s="16"/>
      <c r="G8" s="16"/>
      <c r="H8" s="16"/>
      <c r="I8" s="18"/>
      <c r="J8" s="19"/>
      <c r="K8" s="19"/>
      <c r="L8" s="19"/>
      <c r="M8" s="20"/>
      <c r="N8" s="20"/>
    </row>
    <row r="9" s="2" customFormat="1" ht="23" customHeight="1" spans="1:14">
      <c r="A9" s="16" t="s">
        <v>45</v>
      </c>
      <c r="B9" s="16"/>
      <c r="C9" s="16"/>
      <c r="D9" s="17"/>
      <c r="E9" s="17"/>
      <c r="F9" s="16"/>
      <c r="G9" s="16"/>
      <c r="H9" s="16"/>
      <c r="I9" s="18"/>
      <c r="J9" s="19"/>
      <c r="K9" s="19">
        <f>SUM(K7:K8)</f>
        <v>8520</v>
      </c>
      <c r="L9" s="19"/>
      <c r="M9" s="19">
        <f>SUM(M7:M8)</f>
        <v>0</v>
      </c>
      <c r="N9" s="20"/>
    </row>
    <row r="10" s="2" customFormat="1" ht="61" customHeight="1" spans="1:14">
      <c r="A10" s="21" t="s">
        <v>64</v>
      </c>
      <c r="B10" s="21"/>
      <c r="C10" s="21"/>
      <c r="D10" s="21"/>
      <c r="E10" s="21"/>
      <c r="F10" s="21"/>
      <c r="G10" s="21"/>
      <c r="H10" s="21"/>
      <c r="I10" s="21"/>
      <c r="J10" s="21"/>
      <c r="K10" s="21"/>
      <c r="L10" s="21"/>
      <c r="M10" s="21"/>
      <c r="N10" s="21"/>
    </row>
    <row r="11" s="2" customFormat="1" ht="84" customHeight="1" spans="1:14">
      <c r="A11" s="22" t="s">
        <v>47</v>
      </c>
      <c r="B11" s="22"/>
      <c r="C11" s="22"/>
      <c r="D11" s="22"/>
      <c r="E11" s="22"/>
      <c r="F11" s="22"/>
      <c r="G11" s="22"/>
      <c r="H11" s="22"/>
      <c r="I11" s="23"/>
      <c r="J11" s="22"/>
      <c r="K11" s="22"/>
      <c r="L11" s="24"/>
      <c r="M11" s="25"/>
      <c r="N11" s="25"/>
    </row>
  </sheetData>
  <mergeCells count="6">
    <mergeCell ref="A1:N1"/>
    <mergeCell ref="A7:G7"/>
    <mergeCell ref="A8:G8"/>
    <mergeCell ref="A9:G9"/>
    <mergeCell ref="A10:N10"/>
    <mergeCell ref="A11:J1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包1 安防耗材</vt:lpstr>
      <vt:lpstr>包2 工业气体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程慧园</cp:lastModifiedBy>
  <dcterms:created xsi:type="dcterms:W3CDTF">2026-09-01T07:05:00Z</dcterms:created>
  <dcterms:modified xsi:type="dcterms:W3CDTF">2026-09-11T00:44:51Z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1D9199F7C2454533A920ADD78F9466DC_13</vt:lpwstr>
  </property>
  <property fmtid="{D5CDD505-2E9C-101B-9397-08002B2CF9AE}" pid="3" name="KSOReadingLayout">
    <vt:bool>true</vt:bool>
  </property>
  <property fmtid="{D5CDD505-2E9C-101B-9397-08002B2CF9AE}" pid="4" name="KSOProductBuildVer">
    <vt:lpwstr>2052-12.1.0.28505</vt:lpwstr>
  </property>
  <property fmtid="{D5CDD505-2E9C-101B-9397-08002B2CF9AE}" pid="5" name="CalculationRule">
    <vt:i4>1</vt:i4>
  </property>
</Properties>
</file>